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rn Rate &amp; Runw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&quot;  mo&quot;"/>
    <numFmt numFmtId="165" formatCode="#,##0.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5959"/>
      <sz val="10"/>
    </font>
    <font>
      <b val="1"/>
      <color rgb="00FFFFFF"/>
      <sz val="12"/>
    </font>
    <font>
      <sz val="11"/>
    </font>
    <font>
      <b val="1"/>
      <sz val="11"/>
    </font>
    <font>
      <b val="1"/>
      <color rgb="00000000"/>
      <sz val="11"/>
    </font>
    <font>
      <b val="1"/>
      <color rgb="00FFFFFF"/>
      <sz val="10"/>
    </font>
    <font>
      <sz val="10"/>
    </font>
    <font>
      <b val="1"/>
      <sz val="10"/>
    </font>
  </fonts>
  <fills count="7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2F5AA8"/>
      </patternFill>
    </fill>
    <fill>
      <patternFill patternType="solid">
        <fgColor rgb="00FFF9E6"/>
      </patternFill>
    </fill>
    <fill>
      <patternFill patternType="solid">
        <fgColor rgb="00F2F2F2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indent="1"/>
    </xf>
    <xf numFmtId="0" fontId="4" fillId="0" borderId="0" applyAlignment="1" pivotButton="0" quotePrefix="0" xfId="0">
      <alignment horizontal="left" indent="1"/>
    </xf>
    <xf numFmtId="4" fontId="4" fillId="4" borderId="1" applyAlignment="1" pivotButton="0" quotePrefix="0" xfId="0">
      <alignment horizontal="right"/>
    </xf>
    <xf numFmtId="0" fontId="5" fillId="5" borderId="0" applyAlignment="1" pivotButton="0" quotePrefix="0" xfId="0">
      <alignment horizontal="left" indent="1"/>
    </xf>
    <xf numFmtId="4" fontId="6" fillId="5" borderId="1" applyAlignment="1" pivotButton="0" quotePrefix="0" xfId="0">
      <alignment horizontal="right"/>
    </xf>
    <xf numFmtId="0" fontId="5" fillId="6" borderId="0" applyAlignment="1" pivotButton="0" quotePrefix="0" xfId="0">
      <alignment horizontal="left" indent="1"/>
    </xf>
    <xf numFmtId="4" fontId="6" fillId="6" borderId="1" applyAlignment="1" pivotButton="0" quotePrefix="0" xfId="0">
      <alignment horizontal="right"/>
    </xf>
    <xf numFmtId="164" fontId="6" fillId="6" borderId="1" applyAlignment="1" pivotButton="0" quotePrefix="0" xfId="0">
      <alignment horizontal="right"/>
    </xf>
    <xf numFmtId="49" fontId="6" fillId="6" borderId="1" applyAlignment="1" pivotButton="0" quotePrefix="0" xfId="0">
      <alignment horizontal="right"/>
    </xf>
    <xf numFmtId="0" fontId="7" fillId="2" borderId="0" applyAlignment="1" pivotButton="0" quotePrefix="0" xfId="0">
      <alignment horizontal="center"/>
    </xf>
    <xf numFmtId="0" fontId="8" fillId="0" borderId="1" applyAlignment="1" pivotButton="0" quotePrefix="0" xfId="0">
      <alignment horizontal="left" indent="1"/>
    </xf>
    <xf numFmtId="3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9" fillId="0" borderId="1" applyAlignment="1" pivotButton="0" quotePrefix="0" xfId="0">
      <alignment horizontal="left" indent="1"/>
    </xf>
    <xf numFmtId="1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Balance Over Time — Where the Line Hits Zero Is Your Runway</a:t>
            </a:r>
          </a:p>
        </rich>
      </tx>
    </title>
    <plotArea>
      <lineChart>
        <grouping val="standard"/>
        <ser>
          <idx val="0"/>
          <order val="0"/>
          <tx>
            <strRef>
              <f>'Burn Rate &amp; Runway'!B29</f>
            </strRef>
          </tx>
          <spPr>
            <a:ln xmlns:a="http://schemas.openxmlformats.org/drawingml/2006/main" w="25000">
              <a:solidFill>
                <a:srgbClr val="2F5AA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'Burn Rate &amp; Runway'!$A$30:$A$48</f>
            </numRef>
          </cat>
          <val>
            <numRef>
              <f>'Burn Rate &amp; Runway'!$B$30:$B$48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Months From Today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 Balance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50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Burn Rate &amp; Runway Calculator — [Your Business Name]</t>
        </is>
      </c>
    </row>
    <row r="2" ht="18" customHeight="1">
      <c r="A2" s="2" t="inlineStr">
        <is>
          <t>Sample numbers included — replace the yellow cells with your own. Everything else calculates automatically.</t>
        </is>
      </c>
    </row>
    <row r="4" ht="22" customHeight="1">
      <c r="A4" s="3" t="inlineStr">
        <is>
          <t>1. CASH POSITION &amp; MONTHLY BURN</t>
        </is>
      </c>
    </row>
    <row r="5">
      <c r="A5" s="4" t="inlineStr">
        <is>
          <t>Current Cash Balance ($)</t>
        </is>
      </c>
      <c r="B5" s="5" t="n">
        <v>180000</v>
      </c>
    </row>
    <row r="6">
      <c r="A6" s="4" t="inlineStr">
        <is>
          <t>Monthly Cash Inflow — Revenue Collected ($)</t>
        </is>
      </c>
      <c r="B6" s="5" t="n">
        <v>32000</v>
      </c>
    </row>
    <row r="7">
      <c r="A7" s="4" t="inlineStr">
        <is>
          <t>Monthly Cash Outflow — Operating Expenses ($)</t>
        </is>
      </c>
      <c r="B7" s="5" t="n">
        <v>55000</v>
      </c>
    </row>
    <row r="9">
      <c r="A9" s="6" t="inlineStr">
        <is>
          <t>Gross Burn Rate (Total Monthly Spend, $)</t>
        </is>
      </c>
      <c r="B9" s="7">
        <f>B7</f>
        <v/>
      </c>
    </row>
    <row r="10">
      <c r="A10" s="8" t="inlineStr">
        <is>
          <t>Net Burn Rate (Spend minus Revenue, $/mo)</t>
        </is>
      </c>
      <c r="B10" s="9">
        <f>B7-B6</f>
        <v/>
      </c>
    </row>
    <row r="11">
      <c r="A11" s="8" t="inlineStr">
        <is>
          <t>Cash Runway (Months)</t>
        </is>
      </c>
      <c r="B11" s="10">
        <f>IF(B10&lt;=0,"Profitable — cash growing",B5/B10)</f>
        <v/>
      </c>
    </row>
    <row r="12">
      <c r="A12" s="8" t="inlineStr">
        <is>
          <t>Projected Cash-Out Date</t>
        </is>
      </c>
      <c r="B12" s="11">
        <f>IF(B10&lt;=0,"N/A — profitable",TEXT(TODAY()+30*B11,"mmm yyyy"))</f>
        <v/>
      </c>
    </row>
    <row r="14" ht="22" customHeight="1">
      <c r="A14" s="3" t="inlineStr">
        <is>
          <t>2. RUNWAY SENSITIVITY (If Monthly Spend Changes)</t>
        </is>
      </c>
    </row>
    <row r="15" ht="18" customHeight="1">
      <c r="A15" s="12" t="inlineStr">
        <is>
          <t>Change in Monthly Spend</t>
        </is>
      </c>
      <c r="B15" s="12" t="inlineStr">
        <is>
          <t>Monthly Outflow ($)</t>
        </is>
      </c>
      <c r="C15" s="12" t="inlineStr">
        <is>
          <t>Net Burn ($/mo)</t>
        </is>
      </c>
      <c r="D15" s="12" t="inlineStr">
        <is>
          <t>Runway (Months)</t>
        </is>
      </c>
    </row>
    <row r="16">
      <c r="A16" s="13" t="inlineStr">
        <is>
          <t>-20%</t>
        </is>
      </c>
      <c r="B16" s="14">
        <f>$B$7*(1+-0.2)</f>
        <v/>
      </c>
      <c r="C16" s="14">
        <f>B16-$B$6</f>
        <v/>
      </c>
      <c r="D16" s="15">
        <f>IF(C16&lt;=0,"Profitable",$B$5/C16)</f>
        <v/>
      </c>
    </row>
    <row r="17">
      <c r="A17" s="13" t="inlineStr">
        <is>
          <t>-10%</t>
        </is>
      </c>
      <c r="B17" s="14">
        <f>$B$7*(1+-0.1)</f>
        <v/>
      </c>
      <c r="C17" s="14">
        <f>B17-$B$6</f>
        <v/>
      </c>
      <c r="D17" s="15">
        <f>IF(C17&lt;=0,"Profitable",$B$5/C17)</f>
        <v/>
      </c>
    </row>
    <row r="18">
      <c r="A18" s="16" t="inlineStr">
        <is>
          <t>Base Case (Today)</t>
        </is>
      </c>
      <c r="B18" s="14">
        <f>$B$7*(1+0.0)</f>
        <v/>
      </c>
      <c r="C18" s="14">
        <f>B18-$B$6</f>
        <v/>
      </c>
      <c r="D18" s="15">
        <f>IF(C18&lt;=0,"Profitable",$B$5/C18)</f>
        <v/>
      </c>
    </row>
    <row r="19">
      <c r="A19" s="13" t="inlineStr">
        <is>
          <t>+10%</t>
        </is>
      </c>
      <c r="B19" s="14">
        <f>$B$7*(1+0.1)</f>
        <v/>
      </c>
      <c r="C19" s="14">
        <f>B19-$B$6</f>
        <v/>
      </c>
      <c r="D19" s="15">
        <f>IF(C19&lt;=0,"Profitable",$B$5/C19)</f>
        <v/>
      </c>
    </row>
    <row r="20">
      <c r="A20" s="13" t="inlineStr">
        <is>
          <t>+20%</t>
        </is>
      </c>
      <c r="B20" s="14">
        <f>$B$7*(1+0.2)</f>
        <v/>
      </c>
      <c r="C20" s="14">
        <f>B20-$B$6</f>
        <v/>
      </c>
      <c r="D20" s="15">
        <f>IF(C20&lt;=0,"Profitable",$B$5/C20)</f>
        <v/>
      </c>
    </row>
    <row r="22" ht="22" customHeight="1">
      <c r="A22" s="3" t="inlineStr">
        <is>
          <t>3. IMPACT OF A NEW HIRE OR EXPENSE</t>
        </is>
      </c>
    </row>
    <row r="23">
      <c r="A23" s="4" t="inlineStr">
        <is>
          <t>Additional Monthly Cost ($)</t>
        </is>
      </c>
      <c r="B23" s="5" t="n">
        <v>6500</v>
      </c>
    </row>
    <row r="25">
      <c r="A25" s="8" t="inlineStr">
        <is>
          <t>New Net Burn Rate ($/mo)</t>
        </is>
      </c>
      <c r="B25" s="9">
        <f>B10+B23</f>
        <v/>
      </c>
    </row>
    <row r="26">
      <c r="A26" s="8" t="inlineStr">
        <is>
          <t>New Cash Runway (Months)</t>
        </is>
      </c>
      <c r="B26" s="10">
        <f>IF(B25&lt;=0,"Profitable",B5/B25)</f>
        <v/>
      </c>
    </row>
    <row r="28" ht="22" customHeight="1">
      <c r="A28" s="3" t="inlineStr">
        <is>
          <t>4. 18-MONTH CASH BALANCE PROJECTION (for chart)</t>
        </is>
      </c>
    </row>
    <row r="29" ht="18" customHeight="1">
      <c r="A29" s="12" t="inlineStr">
        <is>
          <t>Month</t>
        </is>
      </c>
      <c r="B29" s="12" t="inlineStr">
        <is>
          <t>Projected Cash Balance ($)</t>
        </is>
      </c>
    </row>
    <row r="30">
      <c r="A30" s="17" t="n">
        <v>0</v>
      </c>
      <c r="B30" s="14">
        <f>$B$5</f>
        <v/>
      </c>
    </row>
    <row r="31">
      <c r="A31" s="17" t="n">
        <v>1</v>
      </c>
      <c r="B31" s="14">
        <f>MAX(0,B30-$B$10)</f>
        <v/>
      </c>
    </row>
    <row r="32">
      <c r="A32" s="17" t="n">
        <v>2</v>
      </c>
      <c r="B32" s="14">
        <f>MAX(0,B31-$B$10)</f>
        <v/>
      </c>
    </row>
    <row r="33">
      <c r="A33" s="17" t="n">
        <v>3</v>
      </c>
      <c r="B33" s="14">
        <f>MAX(0,B32-$B$10)</f>
        <v/>
      </c>
    </row>
    <row r="34">
      <c r="A34" s="17" t="n">
        <v>4</v>
      </c>
      <c r="B34" s="14">
        <f>MAX(0,B33-$B$10)</f>
        <v/>
      </c>
    </row>
    <row r="35">
      <c r="A35" s="17" t="n">
        <v>5</v>
      </c>
      <c r="B35" s="14">
        <f>MAX(0,B34-$B$10)</f>
        <v/>
      </c>
    </row>
    <row r="36">
      <c r="A36" s="17" t="n">
        <v>6</v>
      </c>
      <c r="B36" s="14">
        <f>MAX(0,B35-$B$10)</f>
        <v/>
      </c>
    </row>
    <row r="37">
      <c r="A37" s="17" t="n">
        <v>7</v>
      </c>
      <c r="B37" s="14">
        <f>MAX(0,B36-$B$10)</f>
        <v/>
      </c>
    </row>
    <row r="38">
      <c r="A38" s="17" t="n">
        <v>8</v>
      </c>
      <c r="B38" s="14">
        <f>MAX(0,B37-$B$10)</f>
        <v/>
      </c>
    </row>
    <row r="39">
      <c r="A39" s="17" t="n">
        <v>9</v>
      </c>
      <c r="B39" s="14">
        <f>MAX(0,B38-$B$10)</f>
        <v/>
      </c>
    </row>
    <row r="40">
      <c r="A40" s="17" t="n">
        <v>10</v>
      </c>
      <c r="B40" s="14">
        <f>MAX(0,B39-$B$10)</f>
        <v/>
      </c>
    </row>
    <row r="41">
      <c r="A41" s="17" t="n">
        <v>11</v>
      </c>
      <c r="B41" s="14">
        <f>MAX(0,B40-$B$10)</f>
        <v/>
      </c>
    </row>
    <row r="42">
      <c r="A42" s="17" t="n">
        <v>12</v>
      </c>
      <c r="B42" s="14">
        <f>MAX(0,B41-$B$10)</f>
        <v/>
      </c>
    </row>
    <row r="43">
      <c r="A43" s="17" t="n">
        <v>13</v>
      </c>
      <c r="B43" s="14">
        <f>MAX(0,B42-$B$10)</f>
        <v/>
      </c>
    </row>
    <row r="44">
      <c r="A44" s="17" t="n">
        <v>14</v>
      </c>
      <c r="B44" s="14">
        <f>MAX(0,B43-$B$10)</f>
        <v/>
      </c>
    </row>
    <row r="45">
      <c r="A45" s="17" t="n">
        <v>15</v>
      </c>
      <c r="B45" s="14">
        <f>MAX(0,B44-$B$10)</f>
        <v/>
      </c>
    </row>
    <row r="46">
      <c r="A46" s="17" t="n">
        <v>16</v>
      </c>
      <c r="B46" s="14">
        <f>MAX(0,B45-$B$10)</f>
        <v/>
      </c>
    </row>
    <row r="47">
      <c r="A47" s="17" t="n">
        <v>17</v>
      </c>
      <c r="B47" s="14">
        <f>MAX(0,B46-$B$10)</f>
        <v/>
      </c>
    </row>
    <row r="48">
      <c r="A48" s="17" t="n">
        <v>18</v>
      </c>
      <c r="B48" s="14">
        <f>MAX(0,B47-$B$10)</f>
        <v/>
      </c>
    </row>
  </sheetData>
  <mergeCells count="6">
    <mergeCell ref="A2:F2"/>
    <mergeCell ref="A28:F28"/>
    <mergeCell ref="A14:F14"/>
    <mergeCell ref="A1:F1"/>
    <mergeCell ref="A22:F22"/>
    <mergeCell ref="A4:F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2026-09-05T16:03:32Z</dcterms:created>
  <dcterms:modified xmlns:dcterms="http://purl.org/dc/terms/" xmlns:xsi="http://www.w3.org/2001/XMLSchema-instance" xsi:type="dcterms:W3CDTF">2026-09-05T16:03:32Z</dcterms:modified>
</cp:coreProperties>
</file>