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Instructions" sheetId="1" state="visible" r:id="rId3"/>
    <sheet name="Working Capital Schedule" sheetId="2" state="visible" r:id="rId4"/>
    <sheet name="Cash Flow Statement" sheetId="3" state="visible" r:id="rId5"/>
    <sheet name="Annual Summary" sheetId="4" state="visible" r:id="rId6"/>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<sst xmlns="http://schemas.openxmlformats.org/spreadsheetml/2006/main" count="101" uniqueCount="70">
  <si>
    <t xml:space="preserve">Cash Flow Statement Template (Indirect Method)</t>
  </si>
  <si>
    <t xml:space="preserve">AnalystNook.com — free small business template</t>
  </si>
  <si>
    <t xml:space="preserve">How this workbook is organized</t>
  </si>
  <si>
    <t xml:space="preserve">1. Working Capital Schedule — enter your monthly Accounts Receivable, Inventory, Accounts Payable and Accrued Liabilities balances (blue cells). The schedule calculates the month-over-month change for you.</t>
  </si>
  <si>
    <t xml:space="preserve">2. Cash Flow Statement — enter Net Income, Depreciation &amp; Amortization, and your investing/financing activity for each month (blue cells). The changes in working capital pull in automatically from the schedule. Every subtotal and the ending cash balance is a formula.</t>
  </si>
  <si>
    <t xml:space="preserve">3. Annual Summary — a rollup of the year: total cash generated by each activity, the lowest projected cash balance, and the months (if any) where the balance would run negative.</t>
  </si>
  <si>
    <t xml:space="preserve">What to enter vs. what calculates itself</t>
  </si>
  <si>
    <t xml:space="preserve">Blue text = type your own numbers here. Black text = calculates automatically — leave it alone.</t>
  </si>
  <si>
    <t xml:space="preserve">Beginning cash balance</t>
  </si>
  <si>
    <t xml:space="preserve">Enter your actual bank balance as of the first day of the period in the Cash Flow Statement tab (cell C21). Every other month's beginning balance carries forward automatically from the prior month's ending balance.</t>
  </si>
  <si>
    <t xml:space="preserve">Why the indirect method</t>
  </si>
  <si>
    <t xml:space="preserve">The indirect method starts from net income (which you already have on your P&amp;L) and adjusts it for non-cash items and changes in working capital, rather than tracking every cash receipt and payment line by line. It is the format almost every lender, investor, and accountant expects to see.</t>
  </si>
  <si>
    <t xml:space="preserve">This workbook is pre-loaded with a sample year of data for a small product-and-service business so you can see how it behaves before clearing the blue cells and entering your own numbers.</t>
  </si>
  <si>
    <t xml:space="preserve">Working Capital Schedule</t>
  </si>
  <si>
    <t xml:space="preserve">Sample data — clear the blue cells and enter your own balances</t>
  </si>
  <si>
    <t xml:space="preserve">Balance Sheet Line ($)</t>
  </si>
  <si>
    <t xml:space="preserve">Jan</t>
  </si>
  <si>
    <t xml:space="preserve">Feb</t>
  </si>
  <si>
    <t xml:space="preserve">Mar</t>
  </si>
  <si>
    <t xml:space="preserve">Apr</t>
  </si>
  <si>
    <t xml:space="preserve">May</t>
  </si>
  <si>
    <t xml:space="preserve">Jun</t>
  </si>
  <si>
    <t xml:space="preserve">Jul</t>
  </si>
  <si>
    <t xml:space="preserve">Aug</t>
  </si>
  <si>
    <t xml:space="preserve">Sep</t>
  </si>
  <si>
    <t xml:space="preserve">Oct</t>
  </si>
  <si>
    <t xml:space="preserve">Nov</t>
  </si>
  <si>
    <t xml:space="preserve">Dec</t>
  </si>
  <si>
    <t xml:space="preserve">Dec Prior Yr</t>
  </si>
  <si>
    <t xml:space="preserve">Accounts Receivable</t>
  </si>
  <si>
    <t xml:space="preserve">Inventory</t>
  </si>
  <si>
    <t xml:space="preserve">Accounts Payable</t>
  </si>
  <si>
    <t xml:space="preserve">Accrued Liabilities</t>
  </si>
  <si>
    <t xml:space="preserve">Month-over-Month Change (feeds Cash Flow Statement tab)</t>
  </si>
  <si>
    <t xml:space="preserve">Change in Accounts Receivable</t>
  </si>
  <si>
    <t xml:space="preserve">Change in Inventory</t>
  </si>
  <si>
    <t xml:space="preserve">Change in Accounts Payable</t>
  </si>
  <si>
    <t xml:space="preserve">Change in Accrued Liabilities</t>
  </si>
  <si>
    <t xml:space="preserve">Cash Flow Statement — Indirect Method</t>
  </si>
  <si>
    <t xml:space="preserve">Sample data — clear the blue cells and enter your own figures</t>
  </si>
  <si>
    <t xml:space="preserve">($)</t>
  </si>
  <si>
    <t xml:space="preserve">FY Total</t>
  </si>
  <si>
    <t xml:space="preserve">OPERATING ACTIVITIES</t>
  </si>
  <si>
    <t xml:space="preserve">Net Income</t>
  </si>
  <si>
    <t xml:space="preserve">Depreciation &amp; Amortization</t>
  </si>
  <si>
    <t xml:space="preserve">Net Cash from Operating Activities</t>
  </si>
  <si>
    <t xml:space="preserve">INVESTING ACTIVITIES</t>
  </si>
  <si>
    <t xml:space="preserve">Purchases of Equipment (Capex)</t>
  </si>
  <si>
    <t xml:space="preserve">Proceeds from Sale of Assets</t>
  </si>
  <si>
    <t xml:space="preserve">Net Cash from Investing Activities</t>
  </si>
  <si>
    <t xml:space="preserve">FINANCING ACTIVITIES</t>
  </si>
  <si>
    <t xml:space="preserve">Loan Proceeds</t>
  </si>
  <si>
    <t xml:space="preserve">Loan Repayments</t>
  </si>
  <si>
    <t xml:space="preserve">Owner Contributions</t>
  </si>
  <si>
    <t xml:space="preserve">Owner Draws / Distributions</t>
  </si>
  <si>
    <t xml:space="preserve">Net Cash from Financing Activities</t>
  </si>
  <si>
    <t xml:space="preserve">Net Change in Cash</t>
  </si>
  <si>
    <t xml:space="preserve">Beginning Cash Balance</t>
  </si>
  <si>
    <t xml:space="preserve">Ending Cash Balance</t>
  </si>
  <si>
    <t xml:space="preserve">Enter your actual bank balance in cell B30 as of day 1 of the period. Every other month carries forward automatically.</t>
  </si>
  <si>
    <t xml:space="preserve">Annual Summary</t>
  </si>
  <si>
    <t xml:space="preserve">Calculates automatically from the Cash Flow Statement tab</t>
  </si>
  <si>
    <t xml:space="preserve">Full-Year Totals</t>
  </si>
  <si>
    <t xml:space="preserve">Net Change in Cash for the Year</t>
  </si>
  <si>
    <t xml:space="preserve">Beginning Cash Balance (Jan 1)</t>
  </si>
  <si>
    <t xml:space="preserve">Ending Cash Balance (Dec 31)</t>
  </si>
  <si>
    <t xml:space="preserve">Cash Position Check</t>
  </si>
  <si>
    <t xml:space="preserve">Lowest Monthly Ending Cash Balance</t>
  </si>
  <si>
    <t xml:space="preserve">Months with a Negative Cash Balance</t>
  </si>
  <si>
    <t xml:space="preserve">Average Monthly Net Change in Cash</t>
  </si>
</sst>
</file>

<file path=xl/styles.xml><?xml version="1.0" encoding="utf-8"?>
<styleSheet xmlns="http://schemas.openxmlformats.org/spreadsheetml/2006/main">
  <numFmts count="3">
    <numFmt numFmtId="164" formatCode="General"/>
    <numFmt numFmtId="165" formatCode="\$#,##0;&quot;($&quot;#,##0\);\-"/>
    <numFmt numFmtId="166" formatCode="0"/>
  </numFmts>
  <fonts count="16">
    <font>
      <sz val="11"/>
      <color theme="1"/>
      <name val="Calibri"/>
      <family val="2"/>
      <charset val="1"/>
    </font>
    <font>
      <sz val="10"/>
      <name val="Arial"/>
      <family val="0"/>
    </font>
    <font>
      <sz val="10"/>
      <name val="Arial"/>
      <family val="0"/>
    </font>
    <font>
      <sz val="10"/>
      <name val="Arial"/>
      <family val="0"/>
    </font>
    <font>
      <b val="true"/>
      <sz val="16"/>
      <color rgb="FF1A2B4C"/>
      <name val="Arial"/>
      <family val="0"/>
      <charset val="1"/>
    </font>
    <font>
      <i val="true"/>
      <sz val="9"/>
      <color rgb="FF595959"/>
      <name val="Arial"/>
      <family val="0"/>
      <charset val="1"/>
    </font>
    <font>
      <sz val="10"/>
      <name val="Arial"/>
      <family val="0"/>
      <charset val="1"/>
    </font>
    <font>
      <b val="true"/>
      <sz val="11"/>
      <color rgb="FF1A2B4C"/>
      <name val="Arial"/>
      <family val="0"/>
      <charset val="1"/>
    </font>
    <font>
      <b val="true"/>
      <sz val="14"/>
      <color rgb="FF1A2B4C"/>
      <name val="Arial"/>
      <family val="0"/>
      <charset val="1"/>
    </font>
    <font>
      <b val="true"/>
      <sz val="11"/>
      <color rgb="FFFFFFFF"/>
      <name val="Arial"/>
      <family val="0"/>
      <charset val="1"/>
    </font>
    <font>
      <sz val="10"/>
      <color rgb="FF0000FF"/>
      <name val="Arial"/>
      <family val="0"/>
      <charset val="1"/>
    </font>
    <font>
      <b val="true"/>
      <sz val="10"/>
      <name val="Arial"/>
      <family val="0"/>
      <charset val="1"/>
    </font>
    <font>
      <sz val="10"/>
      <color rgb="FF000000"/>
      <name val="Arial"/>
      <family val="0"/>
      <charset val="1"/>
    </font>
    <font>
      <sz val="10"/>
      <color rgb="FF2F8F6B"/>
      <name val="Arial"/>
      <family val="0"/>
      <charset val="1"/>
    </font>
    <font>
      <b val="true"/>
      <sz val="10"/>
      <color rgb="FF000000"/>
      <name val="Arial"/>
      <family val="0"/>
      <charset val="1"/>
    </font>
    <font>
      <b val="true"/>
      <sz val="10"/>
      <color rgb="FFFFFFFF"/>
      <name val="Arial"/>
      <family val="0"/>
      <charset val="1"/>
    </font>
  </fonts>
  <fills count="6">
    <fill>
      <patternFill patternType="none"/>
    </fill>
    <fill>
      <patternFill patternType="gray125"/>
    </fill>
    <fill>
      <patternFill patternType="solid">
        <fgColor rgb="FF1A2B4C"/>
        <bgColor rgb="FF003366"/>
      </patternFill>
    </fill>
    <fill>
      <patternFill patternType="solid">
        <fgColor rgb="FF2F5AA8"/>
        <bgColor rgb="FF3366FF"/>
      </patternFill>
    </fill>
    <fill>
      <patternFill patternType="solid">
        <fgColor rgb="FFF2F2F2"/>
        <bgColor rgb="FFFFFFFF"/>
      </patternFill>
    </fill>
    <fill>
      <patternFill patternType="solid">
        <fgColor rgb="FFB8791A"/>
        <bgColor rgb="FFFF6600"/>
      </patternFill>
    </fill>
  </fills>
  <borders count="2">
    <border diagonalUp="false" diagonalDown="false">
      <left/>
      <right/>
      <top/>
      <bottom/>
      <diagonal/>
    </border>
    <border diagonalUp="false" diagonalDown="false">
      <left style="thin">
        <color rgb="FFBFBFBF"/>
      </left>
      <right style="thin">
        <color rgb="FFBFBFBF"/>
      </right>
      <top style="thin">
        <color rgb="FFBFBFBF"/>
      </top>
      <bottom style="thin">
        <color rgb="FFBFBFBF"/>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3">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9" fillId="2" borderId="0" xfId="0" applyFont="true" applyBorder="false" applyAlignment="false" applyProtection="false">
      <alignment horizontal="general" vertical="bottom" textRotation="0" wrapText="false" indent="0" shrinkToFit="false"/>
      <protection locked="true" hidden="false"/>
    </xf>
    <xf numFmtId="164" fontId="9" fillId="2" borderId="0" xfId="0" applyFont="true" applyBorder="false" applyAlignment="true" applyProtection="false">
      <alignment horizontal="center" vertical="bottom" textRotation="0" wrapText="false" indent="0" shrinkToFit="false"/>
      <protection locked="true" hidden="false"/>
    </xf>
    <xf numFmtId="164" fontId="9" fillId="2" borderId="0" xfId="0" applyFont="true" applyBorder="false" applyAlignment="true" applyProtection="false">
      <alignment horizontal="center" vertical="bottom" textRotation="0" wrapText="true" indent="0" shrinkToFit="false"/>
      <protection locked="true" hidden="false"/>
    </xf>
    <xf numFmtId="164" fontId="6" fillId="0" borderId="1" xfId="0" applyFont="true" applyBorder="true" applyAlignment="false" applyProtection="false">
      <alignment horizontal="general" vertical="bottom" textRotation="0" wrapText="false" indent="0" shrinkToFit="false"/>
      <protection locked="true" hidden="false"/>
    </xf>
    <xf numFmtId="165" fontId="10" fillId="0" borderId="1" xfId="0" applyFont="true" applyBorder="true" applyAlignment="false" applyProtection="false">
      <alignment horizontal="general" vertical="bottom" textRotation="0" wrapText="fals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4" fontId="9" fillId="3" borderId="0" xfId="0" applyFont="true" applyBorder="false" applyAlignment="false" applyProtection="false">
      <alignment horizontal="general" vertical="bottom" textRotation="0" wrapText="false" indent="0" shrinkToFit="false"/>
      <protection locked="true" hidden="false"/>
    </xf>
    <xf numFmtId="164" fontId="9" fillId="3" borderId="0" xfId="0" applyFont="true" applyBorder="false" applyAlignment="true" applyProtection="false">
      <alignment horizontal="center" vertical="bottom" textRotation="0" wrapText="false" indent="0" shrinkToFit="false"/>
      <protection locked="true" hidden="false"/>
    </xf>
    <xf numFmtId="165" fontId="12" fillId="0" borderId="1" xfId="0" applyFont="true" applyBorder="true" applyAlignment="false" applyProtection="false">
      <alignment horizontal="general" vertical="bottom" textRotation="0" wrapText="false" indent="0" shrinkToFit="false"/>
      <protection locked="true" hidden="false"/>
    </xf>
    <xf numFmtId="164" fontId="0" fillId="3" borderId="0" xfId="0" applyFont="false" applyBorder="false" applyAlignment="false" applyProtection="false">
      <alignment horizontal="general" vertical="bottom" textRotation="0" wrapText="false" indent="0" shrinkToFit="false"/>
      <protection locked="true" hidden="false"/>
    </xf>
    <xf numFmtId="165" fontId="13" fillId="0" borderId="1" xfId="0" applyFont="true" applyBorder="true" applyAlignment="false" applyProtection="false">
      <alignment horizontal="general" vertical="bottom" textRotation="0" wrapText="false" indent="0" shrinkToFit="false"/>
      <protection locked="true" hidden="false"/>
    </xf>
    <xf numFmtId="164" fontId="14" fillId="4" borderId="1" xfId="0" applyFont="true" applyBorder="true" applyAlignment="false" applyProtection="false">
      <alignment horizontal="general" vertical="bottom" textRotation="0" wrapText="false" indent="0" shrinkToFit="false"/>
      <protection locked="true" hidden="false"/>
    </xf>
    <xf numFmtId="165" fontId="14" fillId="4" borderId="1" xfId="0" applyFont="true" applyBorder="true" applyAlignment="false" applyProtection="false">
      <alignment horizontal="general" vertical="bottom" textRotation="0" wrapText="false" indent="0" shrinkToFit="false"/>
      <protection locked="true" hidden="false"/>
    </xf>
    <xf numFmtId="164" fontId="15" fillId="5" borderId="1" xfId="0" applyFont="true" applyBorder="true" applyAlignment="false" applyProtection="false">
      <alignment horizontal="general" vertical="bottom" textRotation="0" wrapText="false" indent="0" shrinkToFit="false"/>
      <protection locked="true" hidden="false"/>
    </xf>
    <xf numFmtId="165" fontId="15" fillId="5" borderId="1" xfId="0" applyFont="true" applyBorder="true" applyAlignment="fals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bottom" textRotation="0" wrapText="true" indent="0" shrinkToFit="false"/>
      <protection locked="true" hidden="false"/>
    </xf>
    <xf numFmtId="166" fontId="12" fillId="0" borderId="1" xfId="0" applyFont="true" applyBorder="tru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B8791A"/>
      <rgbColor rgb="FF800080"/>
      <rgbColor rgb="FF008080"/>
      <rgbColor rgb="FFBFBFBF"/>
      <rgbColor rgb="FF808080"/>
      <rgbColor rgb="FF9999FF"/>
      <rgbColor rgb="FF993366"/>
      <rgbColor rgb="FFF2F2F2"/>
      <rgbColor rgb="FFCCFFFF"/>
      <rgbColor rgb="FF660066"/>
      <rgbColor rgb="FFFF8080"/>
      <rgbColor rgb="FF2F5AA8"/>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95959"/>
      <rgbColor rgb="FF969696"/>
      <rgbColor rgb="FF003366"/>
      <rgbColor rgb="FF2F8F6B"/>
      <rgbColor rgb="FF003300"/>
      <rgbColor rgb="FF333300"/>
      <rgbColor rgb="FF993300"/>
      <rgbColor rgb="FF993366"/>
      <rgbColor rgb="FF333399"/>
      <rgbColor rgb="FF1A2B4C"/>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B20"/>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
    <col collapsed="false" customWidth="true" hidden="false" outlineLevel="0" max="2" min="2" style="0" width="100"/>
  </cols>
  <sheetData>
    <row r="2" customFormat="false" ht="19.7" hidden="false" customHeight="false" outlineLevel="0" collapsed="false">
      <c r="B2" s="1" t="s">
        <v>0</v>
      </c>
    </row>
    <row r="3" customFormat="false" ht="15" hidden="false" customHeight="false" outlineLevel="0" collapsed="false">
      <c r="B3" s="2" t="s">
        <v>1</v>
      </c>
    </row>
    <row r="5" customFormat="false" ht="7.5" hidden="false" customHeight="true" outlineLevel="0" collapsed="false">
      <c r="B5" s="3"/>
    </row>
    <row r="6" customFormat="false" ht="15.75" hidden="false" customHeight="true" outlineLevel="0" collapsed="false">
      <c r="B6" s="4" t="s">
        <v>2</v>
      </c>
    </row>
    <row r="7" customFormat="false" ht="30" hidden="false" customHeight="true" outlineLevel="0" collapsed="false">
      <c r="B7" s="3" t="s">
        <v>3</v>
      </c>
    </row>
    <row r="8" customFormat="false" ht="30" hidden="false" customHeight="true" outlineLevel="0" collapsed="false">
      <c r="B8" s="3" t="s">
        <v>4</v>
      </c>
    </row>
    <row r="9" customFormat="false" ht="30" hidden="false" customHeight="true" outlineLevel="0" collapsed="false">
      <c r="B9" s="3" t="s">
        <v>5</v>
      </c>
    </row>
    <row r="10" customFormat="false" ht="7.5" hidden="false" customHeight="true" outlineLevel="0" collapsed="false">
      <c r="B10" s="3"/>
    </row>
    <row r="11" customFormat="false" ht="15.75" hidden="false" customHeight="true" outlineLevel="0" collapsed="false">
      <c r="B11" s="4" t="s">
        <v>6</v>
      </c>
    </row>
    <row r="12" customFormat="false" ht="30" hidden="false" customHeight="true" outlineLevel="0" collapsed="false">
      <c r="B12" s="3" t="s">
        <v>7</v>
      </c>
    </row>
    <row r="13" customFormat="false" ht="7.5" hidden="false" customHeight="true" outlineLevel="0" collapsed="false">
      <c r="B13" s="3"/>
    </row>
    <row r="14" customFormat="false" ht="15.75" hidden="false" customHeight="true" outlineLevel="0" collapsed="false">
      <c r="B14" s="4" t="s">
        <v>8</v>
      </c>
    </row>
    <row r="15" customFormat="false" ht="30" hidden="false" customHeight="true" outlineLevel="0" collapsed="false">
      <c r="B15" s="3" t="s">
        <v>9</v>
      </c>
    </row>
    <row r="16" customFormat="false" ht="7.5" hidden="false" customHeight="true" outlineLevel="0" collapsed="false">
      <c r="B16" s="3"/>
    </row>
    <row r="17" customFormat="false" ht="15.75" hidden="false" customHeight="true" outlineLevel="0" collapsed="false">
      <c r="B17" s="4" t="s">
        <v>10</v>
      </c>
    </row>
    <row r="18" customFormat="false" ht="30" hidden="false" customHeight="true" outlineLevel="0" collapsed="false">
      <c r="B18" s="3" t="s">
        <v>11</v>
      </c>
    </row>
    <row r="19" customFormat="false" ht="7.5" hidden="false" customHeight="true" outlineLevel="0" collapsed="false">
      <c r="B19" s="3"/>
    </row>
    <row r="20" customFormat="false" ht="30" hidden="false" customHeight="true" outlineLevel="0" collapsed="false">
      <c r="B20" s="3" t="s">
        <v>12</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N1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0"/>
    <col collapsed="false" customWidth="true" hidden="false" outlineLevel="0" max="14" min="2" style="0" width="11"/>
  </cols>
  <sheetData>
    <row r="1" customFormat="false" ht="17.35" hidden="false" customHeight="false" outlineLevel="0" collapsed="false">
      <c r="A1" s="5" t="s">
        <v>13</v>
      </c>
    </row>
    <row r="2" customFormat="false" ht="15" hidden="false" customHeight="false" outlineLevel="0" collapsed="false">
      <c r="A2" s="2" t="s">
        <v>14</v>
      </c>
    </row>
    <row r="4" customFormat="false" ht="26.85" hidden="false" customHeight="false" outlineLevel="0" collapsed="false">
      <c r="A4" s="6" t="s">
        <v>15</v>
      </c>
      <c r="B4" s="7" t="s">
        <v>16</v>
      </c>
      <c r="C4" s="7" t="s">
        <v>17</v>
      </c>
      <c r="D4" s="7" t="s">
        <v>18</v>
      </c>
      <c r="E4" s="7" t="s">
        <v>19</v>
      </c>
      <c r="F4" s="7" t="s">
        <v>20</v>
      </c>
      <c r="G4" s="7" t="s">
        <v>21</v>
      </c>
      <c r="H4" s="7" t="s">
        <v>22</v>
      </c>
      <c r="I4" s="7" t="s">
        <v>23</v>
      </c>
      <c r="J4" s="7" t="s">
        <v>24</v>
      </c>
      <c r="K4" s="7" t="s">
        <v>25</v>
      </c>
      <c r="L4" s="7" t="s">
        <v>26</v>
      </c>
      <c r="M4" s="7" t="s">
        <v>27</v>
      </c>
      <c r="N4" s="8" t="s">
        <v>28</v>
      </c>
    </row>
    <row r="5" customFormat="false" ht="15" hidden="false" customHeight="false" outlineLevel="0" collapsed="false">
      <c r="A5" s="9" t="s">
        <v>29</v>
      </c>
      <c r="B5" s="10" t="n">
        <v>18200</v>
      </c>
      <c r="C5" s="10" t="n">
        <v>19100</v>
      </c>
      <c r="D5" s="10" t="n">
        <v>17800</v>
      </c>
      <c r="E5" s="10" t="n">
        <v>20300</v>
      </c>
      <c r="F5" s="10" t="n">
        <v>21500</v>
      </c>
      <c r="G5" s="10" t="n">
        <v>22900</v>
      </c>
      <c r="H5" s="10" t="n">
        <v>24100</v>
      </c>
      <c r="I5" s="10" t="n">
        <v>23400</v>
      </c>
      <c r="J5" s="10" t="n">
        <v>25200</v>
      </c>
      <c r="K5" s="10" t="n">
        <v>26800</v>
      </c>
      <c r="L5" s="10" t="n">
        <v>25900</v>
      </c>
      <c r="M5" s="10" t="n">
        <v>27400</v>
      </c>
      <c r="N5" s="10" t="n">
        <v>17500</v>
      </c>
    </row>
    <row r="6" customFormat="false" ht="15" hidden="false" customHeight="false" outlineLevel="0" collapsed="false">
      <c r="A6" s="9" t="s">
        <v>30</v>
      </c>
      <c r="B6" s="10" t="n">
        <v>12000</v>
      </c>
      <c r="C6" s="10" t="n">
        <v>12400</v>
      </c>
      <c r="D6" s="10" t="n">
        <v>12100</v>
      </c>
      <c r="E6" s="10" t="n">
        <v>13200</v>
      </c>
      <c r="F6" s="10" t="n">
        <v>13800</v>
      </c>
      <c r="G6" s="10" t="n">
        <v>14500</v>
      </c>
      <c r="H6" s="10" t="n">
        <v>15200</v>
      </c>
      <c r="I6" s="10" t="n">
        <v>14800</v>
      </c>
      <c r="J6" s="10" t="n">
        <v>15600</v>
      </c>
      <c r="K6" s="10" t="n">
        <v>16200</v>
      </c>
      <c r="L6" s="10" t="n">
        <v>15800</v>
      </c>
      <c r="M6" s="10" t="n">
        <v>16500</v>
      </c>
      <c r="N6" s="10" t="n">
        <v>11500</v>
      </c>
    </row>
    <row r="7" customFormat="false" ht="15" hidden="false" customHeight="false" outlineLevel="0" collapsed="false">
      <c r="A7" s="9" t="s">
        <v>31</v>
      </c>
      <c r="B7" s="10" t="n">
        <v>9800</v>
      </c>
      <c r="C7" s="10" t="n">
        <v>10200</v>
      </c>
      <c r="D7" s="10" t="n">
        <v>9600</v>
      </c>
      <c r="E7" s="10" t="n">
        <v>10900</v>
      </c>
      <c r="F7" s="10" t="n">
        <v>11400</v>
      </c>
      <c r="G7" s="10" t="n">
        <v>12100</v>
      </c>
      <c r="H7" s="10" t="n">
        <v>12800</v>
      </c>
      <c r="I7" s="10" t="n">
        <v>12300</v>
      </c>
      <c r="J7" s="10" t="n">
        <v>13100</v>
      </c>
      <c r="K7" s="10" t="n">
        <v>13700</v>
      </c>
      <c r="L7" s="10" t="n">
        <v>13200</v>
      </c>
      <c r="M7" s="10" t="n">
        <v>13900</v>
      </c>
      <c r="N7" s="10" t="n">
        <v>9200</v>
      </c>
    </row>
    <row r="8" customFormat="false" ht="15" hidden="false" customHeight="false" outlineLevel="0" collapsed="false">
      <c r="A8" s="9" t="s">
        <v>32</v>
      </c>
      <c r="B8" s="10" t="n">
        <v>3200</v>
      </c>
      <c r="C8" s="10" t="n">
        <v>3300</v>
      </c>
      <c r="D8" s="10" t="n">
        <v>3100</v>
      </c>
      <c r="E8" s="10" t="n">
        <v>3500</v>
      </c>
      <c r="F8" s="10" t="n">
        <v>3600</v>
      </c>
      <c r="G8" s="10" t="n">
        <v>3800</v>
      </c>
      <c r="H8" s="10" t="n">
        <v>4000</v>
      </c>
      <c r="I8" s="10" t="n">
        <v>3900</v>
      </c>
      <c r="J8" s="10" t="n">
        <v>4100</v>
      </c>
      <c r="K8" s="10" t="n">
        <v>4200</v>
      </c>
      <c r="L8" s="10" t="n">
        <v>4050</v>
      </c>
      <c r="M8" s="10" t="n">
        <v>4300</v>
      </c>
      <c r="N8" s="10" t="n">
        <v>3000</v>
      </c>
    </row>
    <row r="10" customFormat="false" ht="15" hidden="false" customHeight="false" outlineLevel="0" collapsed="false">
      <c r="A10" s="11" t="s">
        <v>33</v>
      </c>
    </row>
    <row r="11" customFormat="false" ht="15" hidden="false" customHeight="false" outlineLevel="0" collapsed="false">
      <c r="A11" s="12"/>
      <c r="B11" s="13" t="s">
        <v>16</v>
      </c>
      <c r="C11" s="13" t="s">
        <v>17</v>
      </c>
      <c r="D11" s="13" t="s">
        <v>18</v>
      </c>
      <c r="E11" s="13" t="s">
        <v>19</v>
      </c>
      <c r="F11" s="13" t="s">
        <v>20</v>
      </c>
      <c r="G11" s="13" t="s">
        <v>21</v>
      </c>
      <c r="H11" s="13" t="s">
        <v>22</v>
      </c>
      <c r="I11" s="13" t="s">
        <v>23</v>
      </c>
      <c r="J11" s="13" t="s">
        <v>24</v>
      </c>
      <c r="K11" s="13" t="s">
        <v>25</v>
      </c>
      <c r="L11" s="13" t="s">
        <v>26</v>
      </c>
      <c r="M11" s="13" t="s">
        <v>27</v>
      </c>
    </row>
    <row r="12" customFormat="false" ht="15" hidden="false" customHeight="false" outlineLevel="0" collapsed="false">
      <c r="A12" s="9" t="s">
        <v>34</v>
      </c>
      <c r="B12" s="14" t="n">
        <f aca="false">-1*(B5-N5)</f>
        <v>-700</v>
      </c>
      <c r="C12" s="14" t="n">
        <f aca="false">-1*(C5-B5)</f>
        <v>-900</v>
      </c>
      <c r="D12" s="14" t="n">
        <f aca="false">-1*(D5-C5)</f>
        <v>1300</v>
      </c>
      <c r="E12" s="14" t="n">
        <f aca="false">-1*(E5-D5)</f>
        <v>-2500</v>
      </c>
      <c r="F12" s="14" t="n">
        <f aca="false">-1*(F5-E5)</f>
        <v>-1200</v>
      </c>
      <c r="G12" s="14" t="n">
        <f aca="false">-1*(G5-F5)</f>
        <v>-1400</v>
      </c>
      <c r="H12" s="14" t="n">
        <f aca="false">-1*(H5-G5)</f>
        <v>-1200</v>
      </c>
      <c r="I12" s="14" t="n">
        <f aca="false">-1*(I5-H5)</f>
        <v>700</v>
      </c>
      <c r="J12" s="14" t="n">
        <f aca="false">-1*(J5-I5)</f>
        <v>-1800</v>
      </c>
      <c r="K12" s="14" t="n">
        <f aca="false">-1*(K5-J5)</f>
        <v>-1600</v>
      </c>
      <c r="L12" s="14" t="n">
        <f aca="false">-1*(L5-K5)</f>
        <v>900</v>
      </c>
      <c r="M12" s="14" t="n">
        <f aca="false">-1*(M5-L5)</f>
        <v>-1500</v>
      </c>
    </row>
    <row r="13" customFormat="false" ht="15" hidden="false" customHeight="false" outlineLevel="0" collapsed="false">
      <c r="A13" s="9" t="s">
        <v>35</v>
      </c>
      <c r="B13" s="14" t="n">
        <f aca="false">-1*(B6-N6)</f>
        <v>-500</v>
      </c>
      <c r="C13" s="14" t="n">
        <f aca="false">-1*(C6-B6)</f>
        <v>-400</v>
      </c>
      <c r="D13" s="14" t="n">
        <f aca="false">-1*(D6-C6)</f>
        <v>300</v>
      </c>
      <c r="E13" s="14" t="n">
        <f aca="false">-1*(E6-D6)</f>
        <v>-1100</v>
      </c>
      <c r="F13" s="14" t="n">
        <f aca="false">-1*(F6-E6)</f>
        <v>-600</v>
      </c>
      <c r="G13" s="14" t="n">
        <f aca="false">-1*(G6-F6)</f>
        <v>-700</v>
      </c>
      <c r="H13" s="14" t="n">
        <f aca="false">-1*(H6-G6)</f>
        <v>-700</v>
      </c>
      <c r="I13" s="14" t="n">
        <f aca="false">-1*(I6-H6)</f>
        <v>400</v>
      </c>
      <c r="J13" s="14" t="n">
        <f aca="false">-1*(J6-I6)</f>
        <v>-800</v>
      </c>
      <c r="K13" s="14" t="n">
        <f aca="false">-1*(K6-J6)</f>
        <v>-600</v>
      </c>
      <c r="L13" s="14" t="n">
        <f aca="false">-1*(L6-K6)</f>
        <v>400</v>
      </c>
      <c r="M13" s="14" t="n">
        <f aca="false">-1*(M6-L6)</f>
        <v>-700</v>
      </c>
    </row>
    <row r="14" customFormat="false" ht="15" hidden="false" customHeight="false" outlineLevel="0" collapsed="false">
      <c r="A14" s="9" t="s">
        <v>36</v>
      </c>
      <c r="B14" s="14" t="n">
        <f aca="false">1*(B7-N7)</f>
        <v>600</v>
      </c>
      <c r="C14" s="14" t="n">
        <f aca="false">1*(C7-B7)</f>
        <v>400</v>
      </c>
      <c r="D14" s="14" t="n">
        <f aca="false">1*(D7-C7)</f>
        <v>-600</v>
      </c>
      <c r="E14" s="14" t="n">
        <f aca="false">1*(E7-D7)</f>
        <v>1300</v>
      </c>
      <c r="F14" s="14" t="n">
        <f aca="false">1*(F7-E7)</f>
        <v>500</v>
      </c>
      <c r="G14" s="14" t="n">
        <f aca="false">1*(G7-F7)</f>
        <v>700</v>
      </c>
      <c r="H14" s="14" t="n">
        <f aca="false">1*(H7-G7)</f>
        <v>700</v>
      </c>
      <c r="I14" s="14" t="n">
        <f aca="false">1*(I7-H7)</f>
        <v>-500</v>
      </c>
      <c r="J14" s="14" t="n">
        <f aca="false">1*(J7-I7)</f>
        <v>800</v>
      </c>
      <c r="K14" s="14" t="n">
        <f aca="false">1*(K7-J7)</f>
        <v>600</v>
      </c>
      <c r="L14" s="14" t="n">
        <f aca="false">1*(L7-K7)</f>
        <v>-500</v>
      </c>
      <c r="M14" s="14" t="n">
        <f aca="false">1*(M7-L7)</f>
        <v>700</v>
      </c>
    </row>
    <row r="15" customFormat="false" ht="15" hidden="false" customHeight="false" outlineLevel="0" collapsed="false">
      <c r="A15" s="9" t="s">
        <v>37</v>
      </c>
      <c r="B15" s="14" t="n">
        <f aca="false">1*(B8-N8)</f>
        <v>200</v>
      </c>
      <c r="C15" s="14" t="n">
        <f aca="false">1*(C8-B8)</f>
        <v>100</v>
      </c>
      <c r="D15" s="14" t="n">
        <f aca="false">1*(D8-C8)</f>
        <v>-200</v>
      </c>
      <c r="E15" s="14" t="n">
        <f aca="false">1*(E8-D8)</f>
        <v>400</v>
      </c>
      <c r="F15" s="14" t="n">
        <f aca="false">1*(F8-E8)</f>
        <v>100</v>
      </c>
      <c r="G15" s="14" t="n">
        <f aca="false">1*(G8-F8)</f>
        <v>200</v>
      </c>
      <c r="H15" s="14" t="n">
        <f aca="false">1*(H8-G8)</f>
        <v>200</v>
      </c>
      <c r="I15" s="14" t="n">
        <f aca="false">1*(I8-H8)</f>
        <v>-100</v>
      </c>
      <c r="J15" s="14" t="n">
        <f aca="false">1*(J8-I8)</f>
        <v>200</v>
      </c>
      <c r="K15" s="14" t="n">
        <f aca="false">1*(K8-J8)</f>
        <v>100</v>
      </c>
      <c r="L15" s="14" t="n">
        <f aca="false">1*(L8-K8)</f>
        <v>-150</v>
      </c>
      <c r="M15" s="14" t="n">
        <f aca="false">1*(M8-L8)</f>
        <v>250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N3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38"/>
    <col collapsed="false" customWidth="true" hidden="false" outlineLevel="0" max="14" min="2" style="0" width="11"/>
  </cols>
  <sheetData>
    <row r="1" customFormat="false" ht="17.35" hidden="false" customHeight="false" outlineLevel="0" collapsed="false">
      <c r="A1" s="5" t="s">
        <v>38</v>
      </c>
    </row>
    <row r="2" customFormat="false" ht="15" hidden="false" customHeight="false" outlineLevel="0" collapsed="false">
      <c r="A2" s="2" t="s">
        <v>39</v>
      </c>
    </row>
    <row r="4" customFormat="false" ht="15" hidden="false" customHeight="false" outlineLevel="0" collapsed="false">
      <c r="A4" s="6" t="s">
        <v>40</v>
      </c>
      <c r="B4" s="7" t="s">
        <v>16</v>
      </c>
      <c r="C4" s="7" t="s">
        <v>17</v>
      </c>
      <c r="D4" s="7" t="s">
        <v>18</v>
      </c>
      <c r="E4" s="7" t="s">
        <v>19</v>
      </c>
      <c r="F4" s="7" t="s">
        <v>20</v>
      </c>
      <c r="G4" s="7" t="s">
        <v>21</v>
      </c>
      <c r="H4" s="7" t="s">
        <v>22</v>
      </c>
      <c r="I4" s="7" t="s">
        <v>23</v>
      </c>
      <c r="J4" s="7" t="s">
        <v>24</v>
      </c>
      <c r="K4" s="7" t="s">
        <v>25</v>
      </c>
      <c r="L4" s="7" t="s">
        <v>26</v>
      </c>
      <c r="M4" s="7" t="s">
        <v>27</v>
      </c>
      <c r="N4" s="7" t="s">
        <v>41</v>
      </c>
    </row>
    <row r="5" customFormat="false" ht="15" hidden="false" customHeight="false" outlineLevel="0" collapsed="false">
      <c r="A5" s="12" t="s">
        <v>42</v>
      </c>
      <c r="B5" s="15"/>
      <c r="C5" s="15"/>
      <c r="D5" s="15"/>
      <c r="E5" s="15"/>
      <c r="F5" s="15"/>
      <c r="G5" s="15"/>
      <c r="H5" s="15"/>
      <c r="I5" s="15"/>
      <c r="J5" s="15"/>
      <c r="K5" s="15"/>
      <c r="L5" s="15"/>
      <c r="M5" s="15"/>
      <c r="N5" s="15"/>
    </row>
    <row r="6" customFormat="false" ht="15" hidden="false" customHeight="false" outlineLevel="0" collapsed="false">
      <c r="A6" s="9" t="s">
        <v>43</v>
      </c>
      <c r="B6" s="10" t="n">
        <v>6800</v>
      </c>
      <c r="C6" s="10" t="n">
        <v>7200</v>
      </c>
      <c r="D6" s="10" t="n">
        <v>5100</v>
      </c>
      <c r="E6" s="10" t="n">
        <v>8400</v>
      </c>
      <c r="F6" s="10" t="n">
        <v>9100</v>
      </c>
      <c r="G6" s="10" t="n">
        <v>8700</v>
      </c>
      <c r="H6" s="10" t="n">
        <v>10200</v>
      </c>
      <c r="I6" s="10" t="n">
        <v>9600</v>
      </c>
      <c r="J6" s="10" t="n">
        <v>11400</v>
      </c>
      <c r="K6" s="10" t="n">
        <v>10800</v>
      </c>
      <c r="L6" s="10" t="n">
        <v>9200</v>
      </c>
      <c r="M6" s="10" t="n">
        <v>12500</v>
      </c>
      <c r="N6" s="14" t="n">
        <f aca="false">SUM(B6:M6)</f>
        <v>109000</v>
      </c>
    </row>
    <row r="7" customFormat="false" ht="15" hidden="false" customHeight="false" outlineLevel="0" collapsed="false">
      <c r="A7" s="9" t="s">
        <v>44</v>
      </c>
      <c r="B7" s="10" t="n">
        <v>1200</v>
      </c>
      <c r="C7" s="10" t="n">
        <v>1200</v>
      </c>
      <c r="D7" s="10" t="n">
        <v>1200</v>
      </c>
      <c r="E7" s="10" t="n">
        <v>1200</v>
      </c>
      <c r="F7" s="10" t="n">
        <v>1200</v>
      </c>
      <c r="G7" s="10" t="n">
        <v>1200</v>
      </c>
      <c r="H7" s="10" t="n">
        <v>1200</v>
      </c>
      <c r="I7" s="10" t="n">
        <v>1200</v>
      </c>
      <c r="J7" s="10" t="n">
        <v>1200</v>
      </c>
      <c r="K7" s="10" t="n">
        <v>1200</v>
      </c>
      <c r="L7" s="10" t="n">
        <v>1200</v>
      </c>
      <c r="M7" s="10" t="n">
        <v>1200</v>
      </c>
      <c r="N7" s="14" t="n">
        <f aca="false">SUM(B7:M7)</f>
        <v>14400</v>
      </c>
    </row>
    <row r="8" customFormat="false" ht="15" hidden="false" customHeight="false" outlineLevel="0" collapsed="false">
      <c r="A8" s="9" t="s">
        <v>34</v>
      </c>
      <c r="B8" s="16" t="n">
        <f aca="false">'Working Capital Schedule'!B12</f>
        <v>-700</v>
      </c>
      <c r="C8" s="16" t="n">
        <f aca="false">'Working Capital Schedule'!C12</f>
        <v>-900</v>
      </c>
      <c r="D8" s="16" t="n">
        <f aca="false">'Working Capital Schedule'!D12</f>
        <v>1300</v>
      </c>
      <c r="E8" s="16" t="n">
        <f aca="false">'Working Capital Schedule'!E12</f>
        <v>-2500</v>
      </c>
      <c r="F8" s="16" t="n">
        <f aca="false">'Working Capital Schedule'!F12</f>
        <v>-1200</v>
      </c>
      <c r="G8" s="16" t="n">
        <f aca="false">'Working Capital Schedule'!G12</f>
        <v>-1400</v>
      </c>
      <c r="H8" s="16" t="n">
        <f aca="false">'Working Capital Schedule'!H12</f>
        <v>-1200</v>
      </c>
      <c r="I8" s="16" t="n">
        <f aca="false">'Working Capital Schedule'!I12</f>
        <v>700</v>
      </c>
      <c r="J8" s="16" t="n">
        <f aca="false">'Working Capital Schedule'!J12</f>
        <v>-1800</v>
      </c>
      <c r="K8" s="16" t="n">
        <f aca="false">'Working Capital Schedule'!K12</f>
        <v>-1600</v>
      </c>
      <c r="L8" s="16" t="n">
        <f aca="false">'Working Capital Schedule'!L12</f>
        <v>900</v>
      </c>
      <c r="M8" s="16" t="n">
        <f aca="false">'Working Capital Schedule'!M12</f>
        <v>-1500</v>
      </c>
      <c r="N8" s="14" t="n">
        <f aca="false">SUM(B8:M8)</f>
        <v>-9900</v>
      </c>
    </row>
    <row r="9" customFormat="false" ht="15" hidden="false" customHeight="false" outlineLevel="0" collapsed="false">
      <c r="A9" s="9" t="s">
        <v>35</v>
      </c>
      <c r="B9" s="16" t="n">
        <f aca="false">'Working Capital Schedule'!B13</f>
        <v>-500</v>
      </c>
      <c r="C9" s="16" t="n">
        <f aca="false">'Working Capital Schedule'!C13</f>
        <v>-400</v>
      </c>
      <c r="D9" s="16" t="n">
        <f aca="false">'Working Capital Schedule'!D13</f>
        <v>300</v>
      </c>
      <c r="E9" s="16" t="n">
        <f aca="false">'Working Capital Schedule'!E13</f>
        <v>-1100</v>
      </c>
      <c r="F9" s="16" t="n">
        <f aca="false">'Working Capital Schedule'!F13</f>
        <v>-600</v>
      </c>
      <c r="G9" s="16" t="n">
        <f aca="false">'Working Capital Schedule'!G13</f>
        <v>-700</v>
      </c>
      <c r="H9" s="16" t="n">
        <f aca="false">'Working Capital Schedule'!H13</f>
        <v>-700</v>
      </c>
      <c r="I9" s="16" t="n">
        <f aca="false">'Working Capital Schedule'!I13</f>
        <v>400</v>
      </c>
      <c r="J9" s="16" t="n">
        <f aca="false">'Working Capital Schedule'!J13</f>
        <v>-800</v>
      </c>
      <c r="K9" s="16" t="n">
        <f aca="false">'Working Capital Schedule'!K13</f>
        <v>-600</v>
      </c>
      <c r="L9" s="16" t="n">
        <f aca="false">'Working Capital Schedule'!L13</f>
        <v>400</v>
      </c>
      <c r="M9" s="16" t="n">
        <f aca="false">'Working Capital Schedule'!M13</f>
        <v>-700</v>
      </c>
      <c r="N9" s="14" t="n">
        <f aca="false">SUM(B9:M9)</f>
        <v>-5000</v>
      </c>
    </row>
    <row r="10" customFormat="false" ht="15" hidden="false" customHeight="false" outlineLevel="0" collapsed="false">
      <c r="A10" s="9" t="s">
        <v>36</v>
      </c>
      <c r="B10" s="16" t="n">
        <f aca="false">'Working Capital Schedule'!B14</f>
        <v>600</v>
      </c>
      <c r="C10" s="16" t="n">
        <f aca="false">'Working Capital Schedule'!C14</f>
        <v>400</v>
      </c>
      <c r="D10" s="16" t="n">
        <f aca="false">'Working Capital Schedule'!D14</f>
        <v>-600</v>
      </c>
      <c r="E10" s="16" t="n">
        <f aca="false">'Working Capital Schedule'!E14</f>
        <v>1300</v>
      </c>
      <c r="F10" s="16" t="n">
        <f aca="false">'Working Capital Schedule'!F14</f>
        <v>500</v>
      </c>
      <c r="G10" s="16" t="n">
        <f aca="false">'Working Capital Schedule'!G14</f>
        <v>700</v>
      </c>
      <c r="H10" s="16" t="n">
        <f aca="false">'Working Capital Schedule'!H14</f>
        <v>700</v>
      </c>
      <c r="I10" s="16" t="n">
        <f aca="false">'Working Capital Schedule'!I14</f>
        <v>-500</v>
      </c>
      <c r="J10" s="16" t="n">
        <f aca="false">'Working Capital Schedule'!J14</f>
        <v>800</v>
      </c>
      <c r="K10" s="16" t="n">
        <f aca="false">'Working Capital Schedule'!K14</f>
        <v>600</v>
      </c>
      <c r="L10" s="16" t="n">
        <f aca="false">'Working Capital Schedule'!L14</f>
        <v>-500</v>
      </c>
      <c r="M10" s="16" t="n">
        <f aca="false">'Working Capital Schedule'!M14</f>
        <v>700</v>
      </c>
      <c r="N10" s="14" t="n">
        <f aca="false">SUM(B10:M10)</f>
        <v>4700</v>
      </c>
    </row>
    <row r="11" customFormat="false" ht="15" hidden="false" customHeight="false" outlineLevel="0" collapsed="false">
      <c r="A11" s="9" t="s">
        <v>37</v>
      </c>
      <c r="B11" s="16" t="n">
        <f aca="false">'Working Capital Schedule'!B15</f>
        <v>200</v>
      </c>
      <c r="C11" s="16" t="n">
        <f aca="false">'Working Capital Schedule'!C15</f>
        <v>100</v>
      </c>
      <c r="D11" s="16" t="n">
        <f aca="false">'Working Capital Schedule'!D15</f>
        <v>-200</v>
      </c>
      <c r="E11" s="16" t="n">
        <f aca="false">'Working Capital Schedule'!E15</f>
        <v>400</v>
      </c>
      <c r="F11" s="16" t="n">
        <f aca="false">'Working Capital Schedule'!F15</f>
        <v>100</v>
      </c>
      <c r="G11" s="16" t="n">
        <f aca="false">'Working Capital Schedule'!G15</f>
        <v>200</v>
      </c>
      <c r="H11" s="16" t="n">
        <f aca="false">'Working Capital Schedule'!H15</f>
        <v>200</v>
      </c>
      <c r="I11" s="16" t="n">
        <f aca="false">'Working Capital Schedule'!I15</f>
        <v>-100</v>
      </c>
      <c r="J11" s="16" t="n">
        <f aca="false">'Working Capital Schedule'!J15</f>
        <v>200</v>
      </c>
      <c r="K11" s="16" t="n">
        <f aca="false">'Working Capital Schedule'!K15</f>
        <v>100</v>
      </c>
      <c r="L11" s="16" t="n">
        <f aca="false">'Working Capital Schedule'!L15</f>
        <v>-150</v>
      </c>
      <c r="M11" s="16" t="n">
        <f aca="false">'Working Capital Schedule'!M15</f>
        <v>250</v>
      </c>
      <c r="N11" s="14" t="n">
        <f aca="false">SUM(B11:M11)</f>
        <v>1300</v>
      </c>
    </row>
    <row r="13" customFormat="false" ht="15" hidden="false" customHeight="false" outlineLevel="0" collapsed="false">
      <c r="A13" s="17" t="s">
        <v>45</v>
      </c>
      <c r="B13" s="18" t="n">
        <f aca="false">B6+B7+B8+B9+B10+B11</f>
        <v>7600</v>
      </c>
      <c r="C13" s="18" t="n">
        <f aca="false">C6+C7+C8+C9+C10+C11</f>
        <v>7600</v>
      </c>
      <c r="D13" s="18" t="n">
        <f aca="false">D6+D7+D8+D9+D10+D11</f>
        <v>7100</v>
      </c>
      <c r="E13" s="18" t="n">
        <f aca="false">E6+E7+E8+E9+E10+E11</f>
        <v>7700</v>
      </c>
      <c r="F13" s="18" t="n">
        <f aca="false">F6+F7+F8+F9+F10+F11</f>
        <v>9100</v>
      </c>
      <c r="G13" s="18" t="n">
        <f aca="false">G6+G7+G8+G9+G10+G11</f>
        <v>8700</v>
      </c>
      <c r="H13" s="18" t="n">
        <f aca="false">H6+H7+H8+H9+H10+H11</f>
        <v>10400</v>
      </c>
      <c r="I13" s="18" t="n">
        <f aca="false">I6+I7+I8+I9+I10+I11</f>
        <v>11300</v>
      </c>
      <c r="J13" s="18" t="n">
        <f aca="false">J6+J7+J8+J9+J10+J11</f>
        <v>11000</v>
      </c>
      <c r="K13" s="18" t="n">
        <f aca="false">K6+K7+K8+K9+K10+K11</f>
        <v>10500</v>
      </c>
      <c r="L13" s="18" t="n">
        <f aca="false">L6+L7+L8+L9+L10+L11</f>
        <v>11050</v>
      </c>
      <c r="M13" s="18" t="n">
        <f aca="false">M6+M7+M8+M9+M10+M11</f>
        <v>12450</v>
      </c>
      <c r="N13" s="18" t="n">
        <f aca="false">SUM(B13:M13)</f>
        <v>114500</v>
      </c>
    </row>
    <row r="15" customFormat="false" ht="15" hidden="false" customHeight="false" outlineLevel="0" collapsed="false">
      <c r="A15" s="12" t="s">
        <v>46</v>
      </c>
      <c r="B15" s="15"/>
      <c r="C15" s="15"/>
      <c r="D15" s="15"/>
      <c r="E15" s="15"/>
      <c r="F15" s="15"/>
      <c r="G15" s="15"/>
      <c r="H15" s="15"/>
      <c r="I15" s="15"/>
      <c r="J15" s="15"/>
      <c r="K15" s="15"/>
      <c r="L15" s="15"/>
      <c r="M15" s="15"/>
      <c r="N15" s="15"/>
    </row>
    <row r="16" customFormat="false" ht="15" hidden="false" customHeight="false" outlineLevel="0" collapsed="false">
      <c r="A16" s="9" t="s">
        <v>47</v>
      </c>
      <c r="B16" s="10" t="n">
        <v>-2000</v>
      </c>
      <c r="C16" s="10" t="n">
        <v>0</v>
      </c>
      <c r="D16" s="10" t="n">
        <v>0</v>
      </c>
      <c r="E16" s="10" t="n">
        <v>-3500</v>
      </c>
      <c r="F16" s="10" t="n">
        <v>0</v>
      </c>
      <c r="G16" s="10" t="n">
        <v>0</v>
      </c>
      <c r="H16" s="10" t="n">
        <v>-1800</v>
      </c>
      <c r="I16" s="10" t="n">
        <v>0</v>
      </c>
      <c r="J16" s="10" t="n">
        <v>0</v>
      </c>
      <c r="K16" s="10" t="n">
        <v>-4200</v>
      </c>
      <c r="L16" s="10" t="n">
        <v>0</v>
      </c>
      <c r="M16" s="10" t="n">
        <v>0</v>
      </c>
      <c r="N16" s="14" t="n">
        <f aca="false">SUM(B16:M16)</f>
        <v>-11500</v>
      </c>
    </row>
    <row r="17" customFormat="false" ht="15" hidden="false" customHeight="false" outlineLevel="0" collapsed="false">
      <c r="A17" s="9" t="s">
        <v>48</v>
      </c>
      <c r="B17" s="10" t="n">
        <v>0</v>
      </c>
      <c r="C17" s="10" t="n">
        <v>0</v>
      </c>
      <c r="D17" s="10" t="n">
        <v>0</v>
      </c>
      <c r="E17" s="10" t="n">
        <v>0</v>
      </c>
      <c r="F17" s="10" t="n">
        <v>0</v>
      </c>
      <c r="G17" s="10" t="n">
        <v>1500</v>
      </c>
      <c r="H17" s="10" t="n">
        <v>0</v>
      </c>
      <c r="I17" s="10" t="n">
        <v>0</v>
      </c>
      <c r="J17" s="10" t="n">
        <v>0</v>
      </c>
      <c r="K17" s="10" t="n">
        <v>0</v>
      </c>
      <c r="L17" s="10" t="n">
        <v>0</v>
      </c>
      <c r="M17" s="10" t="n">
        <v>0</v>
      </c>
      <c r="N17" s="14" t="n">
        <f aca="false">SUM(B17:M17)</f>
        <v>1500</v>
      </c>
    </row>
    <row r="19" customFormat="false" ht="15" hidden="false" customHeight="false" outlineLevel="0" collapsed="false">
      <c r="A19" s="17" t="s">
        <v>49</v>
      </c>
      <c r="B19" s="18" t="n">
        <f aca="false">B16+B17</f>
        <v>-2000</v>
      </c>
      <c r="C19" s="18" t="n">
        <f aca="false">C16+C17</f>
        <v>0</v>
      </c>
      <c r="D19" s="18" t="n">
        <f aca="false">D16+D17</f>
        <v>0</v>
      </c>
      <c r="E19" s="18" t="n">
        <f aca="false">E16+E17</f>
        <v>-3500</v>
      </c>
      <c r="F19" s="18" t="n">
        <f aca="false">F16+F17</f>
        <v>0</v>
      </c>
      <c r="G19" s="18" t="n">
        <f aca="false">G16+G17</f>
        <v>1500</v>
      </c>
      <c r="H19" s="18" t="n">
        <f aca="false">H16+H17</f>
        <v>-1800</v>
      </c>
      <c r="I19" s="18" t="n">
        <f aca="false">I16+I17</f>
        <v>0</v>
      </c>
      <c r="J19" s="18" t="n">
        <f aca="false">J16+J17</f>
        <v>0</v>
      </c>
      <c r="K19" s="18" t="n">
        <f aca="false">K16+K17</f>
        <v>-4200</v>
      </c>
      <c r="L19" s="18" t="n">
        <f aca="false">L16+L17</f>
        <v>0</v>
      </c>
      <c r="M19" s="18" t="n">
        <f aca="false">M16+M17</f>
        <v>0</v>
      </c>
      <c r="N19" s="18" t="n">
        <f aca="false">SUM(B19:M19)</f>
        <v>-10000</v>
      </c>
    </row>
    <row r="21" customFormat="false" ht="15" hidden="false" customHeight="false" outlineLevel="0" collapsed="false">
      <c r="A21" s="12" t="s">
        <v>50</v>
      </c>
      <c r="B21" s="15"/>
      <c r="C21" s="15"/>
      <c r="D21" s="15"/>
      <c r="E21" s="15"/>
      <c r="F21" s="15"/>
      <c r="G21" s="15"/>
      <c r="H21" s="15"/>
      <c r="I21" s="15"/>
      <c r="J21" s="15"/>
      <c r="K21" s="15"/>
      <c r="L21" s="15"/>
      <c r="M21" s="15"/>
      <c r="N21" s="15"/>
    </row>
    <row r="22" customFormat="false" ht="15" hidden="false" customHeight="false" outlineLevel="0" collapsed="false">
      <c r="A22" s="9" t="s">
        <v>51</v>
      </c>
      <c r="B22" s="10" t="n">
        <v>0</v>
      </c>
      <c r="C22" s="10" t="n">
        <v>0</v>
      </c>
      <c r="D22" s="10" t="n">
        <v>0</v>
      </c>
      <c r="E22" s="10" t="n">
        <v>10000</v>
      </c>
      <c r="F22" s="10" t="n">
        <v>0</v>
      </c>
      <c r="G22" s="10" t="n">
        <v>0</v>
      </c>
      <c r="H22" s="10" t="n">
        <v>0</v>
      </c>
      <c r="I22" s="10" t="n">
        <v>0</v>
      </c>
      <c r="J22" s="10" t="n">
        <v>0</v>
      </c>
      <c r="K22" s="10" t="n">
        <v>0</v>
      </c>
      <c r="L22" s="10" t="n">
        <v>0</v>
      </c>
      <c r="M22" s="10" t="n">
        <v>0</v>
      </c>
      <c r="N22" s="14" t="n">
        <f aca="false">SUM(B22:M22)</f>
        <v>10000</v>
      </c>
    </row>
    <row r="23" customFormat="false" ht="15" hidden="false" customHeight="false" outlineLevel="0" collapsed="false">
      <c r="A23" s="9" t="s">
        <v>52</v>
      </c>
      <c r="B23" s="10" t="n">
        <v>0</v>
      </c>
      <c r="C23" s="10" t="n">
        <v>0</v>
      </c>
      <c r="D23" s="10" t="n">
        <v>0</v>
      </c>
      <c r="E23" s="10" t="n">
        <v>0</v>
      </c>
      <c r="F23" s="10" t="n">
        <v>-450</v>
      </c>
      <c r="G23" s="10" t="n">
        <v>-450</v>
      </c>
      <c r="H23" s="10" t="n">
        <v>-450</v>
      </c>
      <c r="I23" s="10" t="n">
        <v>-450</v>
      </c>
      <c r="J23" s="10" t="n">
        <v>-450</v>
      </c>
      <c r="K23" s="10" t="n">
        <v>-450</v>
      </c>
      <c r="L23" s="10" t="n">
        <v>-450</v>
      </c>
      <c r="M23" s="10" t="n">
        <v>-450</v>
      </c>
      <c r="N23" s="14" t="n">
        <f aca="false">SUM(B23:M23)</f>
        <v>-3600</v>
      </c>
    </row>
    <row r="24" customFormat="false" ht="15" hidden="false" customHeight="false" outlineLevel="0" collapsed="false">
      <c r="A24" s="9" t="s">
        <v>53</v>
      </c>
      <c r="B24" s="10" t="n">
        <v>0</v>
      </c>
      <c r="C24" s="10" t="n">
        <v>0</v>
      </c>
      <c r="D24" s="10" t="n">
        <v>5000</v>
      </c>
      <c r="E24" s="10" t="n">
        <v>0</v>
      </c>
      <c r="F24" s="10" t="n">
        <v>0</v>
      </c>
      <c r="G24" s="10" t="n">
        <v>0</v>
      </c>
      <c r="H24" s="10" t="n">
        <v>0</v>
      </c>
      <c r="I24" s="10" t="n">
        <v>0</v>
      </c>
      <c r="J24" s="10" t="n">
        <v>0</v>
      </c>
      <c r="K24" s="10" t="n">
        <v>0</v>
      </c>
      <c r="L24" s="10" t="n">
        <v>0</v>
      </c>
      <c r="M24" s="10" t="n">
        <v>0</v>
      </c>
      <c r="N24" s="14" t="n">
        <f aca="false">SUM(B24:M24)</f>
        <v>5000</v>
      </c>
    </row>
    <row r="25" customFormat="false" ht="15" hidden="false" customHeight="false" outlineLevel="0" collapsed="false">
      <c r="A25" s="9" t="s">
        <v>54</v>
      </c>
      <c r="B25" s="10" t="n">
        <v>-2000</v>
      </c>
      <c r="C25" s="10" t="n">
        <v>-2000</v>
      </c>
      <c r="D25" s="10" t="n">
        <v>-2000</v>
      </c>
      <c r="E25" s="10" t="n">
        <v>-2000</v>
      </c>
      <c r="F25" s="10" t="n">
        <v>-2500</v>
      </c>
      <c r="G25" s="10" t="n">
        <v>-2500</v>
      </c>
      <c r="H25" s="10" t="n">
        <v>-2500</v>
      </c>
      <c r="I25" s="10" t="n">
        <v>-2500</v>
      </c>
      <c r="J25" s="10" t="n">
        <v>-3000</v>
      </c>
      <c r="K25" s="10" t="n">
        <v>-3000</v>
      </c>
      <c r="L25" s="10" t="n">
        <v>-3000</v>
      </c>
      <c r="M25" s="10" t="n">
        <v>-3000</v>
      </c>
      <c r="N25" s="14" t="n">
        <f aca="false">SUM(B25:M25)</f>
        <v>-30000</v>
      </c>
    </row>
    <row r="27" customFormat="false" ht="15" hidden="false" customHeight="false" outlineLevel="0" collapsed="false">
      <c r="A27" s="17" t="s">
        <v>55</v>
      </c>
      <c r="B27" s="18" t="n">
        <f aca="false">B22+B23+B24+B25</f>
        <v>-2000</v>
      </c>
      <c r="C27" s="18" t="n">
        <f aca="false">C22+C23+C24+C25</f>
        <v>-2000</v>
      </c>
      <c r="D27" s="18" t="n">
        <f aca="false">D22+D23+D24+D25</f>
        <v>3000</v>
      </c>
      <c r="E27" s="18" t="n">
        <f aca="false">E22+E23+E24+E25</f>
        <v>8000</v>
      </c>
      <c r="F27" s="18" t="n">
        <f aca="false">F22+F23+F24+F25</f>
        <v>-2950</v>
      </c>
      <c r="G27" s="18" t="n">
        <f aca="false">G22+G23+G24+G25</f>
        <v>-2950</v>
      </c>
      <c r="H27" s="18" t="n">
        <f aca="false">H22+H23+H24+H25</f>
        <v>-2950</v>
      </c>
      <c r="I27" s="18" t="n">
        <f aca="false">I22+I23+I24+I25</f>
        <v>-2950</v>
      </c>
      <c r="J27" s="18" t="n">
        <f aca="false">J22+J23+J24+J25</f>
        <v>-3450</v>
      </c>
      <c r="K27" s="18" t="n">
        <f aca="false">K22+K23+K24+K25</f>
        <v>-3450</v>
      </c>
      <c r="L27" s="18" t="n">
        <f aca="false">L22+L23+L24+L25</f>
        <v>-3450</v>
      </c>
      <c r="M27" s="18" t="n">
        <f aca="false">M22+M23+M24+M25</f>
        <v>-3450</v>
      </c>
      <c r="N27" s="18" t="n">
        <f aca="false">SUM(B27:M27)</f>
        <v>-18600</v>
      </c>
    </row>
    <row r="29" customFormat="false" ht="15" hidden="false" customHeight="false" outlineLevel="0" collapsed="false">
      <c r="A29" s="19" t="s">
        <v>56</v>
      </c>
      <c r="B29" s="20" t="n">
        <f aca="false">B13+B19+B27</f>
        <v>3600</v>
      </c>
      <c r="C29" s="20" t="n">
        <f aca="false">C13+C19+C27</f>
        <v>5600</v>
      </c>
      <c r="D29" s="20" t="n">
        <f aca="false">D13+D19+D27</f>
        <v>10100</v>
      </c>
      <c r="E29" s="20" t="n">
        <f aca="false">E13+E19+E27</f>
        <v>12200</v>
      </c>
      <c r="F29" s="20" t="n">
        <f aca="false">F13+F19+F27</f>
        <v>6150</v>
      </c>
      <c r="G29" s="20" t="n">
        <f aca="false">G13+G19+G27</f>
        <v>7250</v>
      </c>
      <c r="H29" s="20" t="n">
        <f aca="false">H13+H19+H27</f>
        <v>5650</v>
      </c>
      <c r="I29" s="20" t="n">
        <f aca="false">I13+I19+I27</f>
        <v>8350</v>
      </c>
      <c r="J29" s="20" t="n">
        <f aca="false">J13+J19+J27</f>
        <v>7550</v>
      </c>
      <c r="K29" s="20" t="n">
        <f aca="false">K13+K19+K27</f>
        <v>2850</v>
      </c>
      <c r="L29" s="20" t="n">
        <f aca="false">L13+L19+L27</f>
        <v>7600</v>
      </c>
      <c r="M29" s="20" t="n">
        <f aca="false">M13+M19+M27</f>
        <v>9000</v>
      </c>
      <c r="N29" s="20" t="n">
        <f aca="false">SUM(B29:M29)</f>
        <v>85900</v>
      </c>
    </row>
    <row r="30" customFormat="false" ht="15" hidden="false" customHeight="false" outlineLevel="0" collapsed="false">
      <c r="A30" s="9" t="s">
        <v>57</v>
      </c>
      <c r="B30" s="10" t="n">
        <v>22000</v>
      </c>
      <c r="C30" s="14" t="n">
        <f aca="false">B31</f>
        <v>25600</v>
      </c>
      <c r="D30" s="14" t="n">
        <f aca="false">C31</f>
        <v>31200</v>
      </c>
      <c r="E30" s="14" t="n">
        <f aca="false">D31</f>
        <v>41300</v>
      </c>
      <c r="F30" s="14" t="n">
        <f aca="false">E31</f>
        <v>53500</v>
      </c>
      <c r="G30" s="14" t="n">
        <f aca="false">F31</f>
        <v>59650</v>
      </c>
      <c r="H30" s="14" t="n">
        <f aca="false">G31</f>
        <v>66900</v>
      </c>
      <c r="I30" s="14" t="n">
        <f aca="false">H31</f>
        <v>72550</v>
      </c>
      <c r="J30" s="14" t="n">
        <f aca="false">I31</f>
        <v>80900</v>
      </c>
      <c r="K30" s="14" t="n">
        <f aca="false">J31</f>
        <v>88450</v>
      </c>
      <c r="L30" s="14" t="n">
        <f aca="false">K31</f>
        <v>91300</v>
      </c>
      <c r="M30" s="14" t="n">
        <f aca="false">L31</f>
        <v>98900</v>
      </c>
      <c r="N30" s="14" t="n">
        <f aca="false">B30</f>
        <v>22000</v>
      </c>
    </row>
    <row r="31" customFormat="false" ht="15" hidden="false" customHeight="false" outlineLevel="0" collapsed="false">
      <c r="A31" s="17" t="s">
        <v>58</v>
      </c>
      <c r="B31" s="18" t="n">
        <f aca="false">B30+B29</f>
        <v>25600</v>
      </c>
      <c r="C31" s="18" t="n">
        <f aca="false">C30+C29</f>
        <v>31200</v>
      </c>
      <c r="D31" s="18" t="n">
        <f aca="false">D30+D29</f>
        <v>41300</v>
      </c>
      <c r="E31" s="18" t="n">
        <f aca="false">E30+E29</f>
        <v>53500</v>
      </c>
      <c r="F31" s="18" t="n">
        <f aca="false">F30+F29</f>
        <v>59650</v>
      </c>
      <c r="G31" s="18" t="n">
        <f aca="false">G30+G29</f>
        <v>66900</v>
      </c>
      <c r="H31" s="18" t="n">
        <f aca="false">H30+H29</f>
        <v>72550</v>
      </c>
      <c r="I31" s="18" t="n">
        <f aca="false">I30+I29</f>
        <v>80900</v>
      </c>
      <c r="J31" s="18" t="n">
        <f aca="false">J30+J29</f>
        <v>88450</v>
      </c>
      <c r="K31" s="18" t="n">
        <f aca="false">K30+K29</f>
        <v>91300</v>
      </c>
      <c r="L31" s="18" t="n">
        <f aca="false">L30+L29</f>
        <v>98900</v>
      </c>
      <c r="M31" s="18" t="n">
        <f aca="false">M30+M29</f>
        <v>107900</v>
      </c>
      <c r="N31" s="18" t="n">
        <f aca="false">M31</f>
        <v>107900</v>
      </c>
    </row>
    <row r="33" customFormat="false" ht="27.75" hidden="false" customHeight="true" outlineLevel="0" collapsed="false">
      <c r="A33" s="21" t="s">
        <v>59</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1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8"/>
    <col collapsed="false" customWidth="true" hidden="false" outlineLevel="0" max="2" min="2" style="0" width="16"/>
  </cols>
  <sheetData>
    <row r="1" customFormat="false" ht="17.35" hidden="false" customHeight="false" outlineLevel="0" collapsed="false">
      <c r="A1" s="5" t="s">
        <v>60</v>
      </c>
    </row>
    <row r="2" customFormat="false" ht="15" hidden="false" customHeight="false" outlineLevel="0" collapsed="false">
      <c r="A2" s="2" t="s">
        <v>61</v>
      </c>
    </row>
    <row r="4" customFormat="false" ht="15" hidden="false" customHeight="false" outlineLevel="0" collapsed="false">
      <c r="A4" s="12" t="s">
        <v>62</v>
      </c>
      <c r="B4" s="15"/>
    </row>
    <row r="5" customFormat="false" ht="15" hidden="false" customHeight="false" outlineLevel="0" collapsed="false">
      <c r="A5" s="9" t="s">
        <v>45</v>
      </c>
      <c r="B5" s="14" t="n">
        <f aca="false">'Cash Flow Statement'!N13</f>
        <v>114500</v>
      </c>
    </row>
    <row r="6" customFormat="false" ht="15" hidden="false" customHeight="false" outlineLevel="0" collapsed="false">
      <c r="A6" s="9" t="s">
        <v>49</v>
      </c>
      <c r="B6" s="14" t="n">
        <f aca="false">'Cash Flow Statement'!N19</f>
        <v>-10000</v>
      </c>
    </row>
    <row r="7" customFormat="false" ht="15" hidden="false" customHeight="false" outlineLevel="0" collapsed="false">
      <c r="A7" s="9" t="s">
        <v>55</v>
      </c>
      <c r="B7" s="14" t="n">
        <f aca="false">'Cash Flow Statement'!N27</f>
        <v>-18600</v>
      </c>
    </row>
    <row r="8" customFormat="false" ht="15" hidden="false" customHeight="false" outlineLevel="0" collapsed="false">
      <c r="A8" s="9" t="s">
        <v>63</v>
      </c>
      <c r="B8" s="14" t="n">
        <f aca="false">'Cash Flow Statement'!N29</f>
        <v>85900</v>
      </c>
    </row>
    <row r="9" customFormat="false" ht="15" hidden="false" customHeight="false" outlineLevel="0" collapsed="false">
      <c r="A9" s="9" t="s">
        <v>64</v>
      </c>
      <c r="B9" s="14" t="n">
        <f aca="false">'Cash Flow Statement'!B30</f>
        <v>22000</v>
      </c>
    </row>
    <row r="10" customFormat="false" ht="15" hidden="false" customHeight="false" outlineLevel="0" collapsed="false">
      <c r="A10" s="9" t="s">
        <v>65</v>
      </c>
      <c r="B10" s="14" t="n">
        <f aca="false">'Cash Flow Statement'!M31</f>
        <v>107900</v>
      </c>
    </row>
    <row r="12" customFormat="false" ht="15" hidden="false" customHeight="false" outlineLevel="0" collapsed="false">
      <c r="A12" s="12" t="s">
        <v>66</v>
      </c>
      <c r="B12" s="15"/>
    </row>
    <row r="13" customFormat="false" ht="15" hidden="false" customHeight="false" outlineLevel="0" collapsed="false">
      <c r="A13" s="9" t="s">
        <v>67</v>
      </c>
      <c r="B13" s="14" t="n">
        <f aca="false">MIN('Cash Flow Statement'!B31:M31)</f>
        <v>25600</v>
      </c>
    </row>
    <row r="14" customFormat="false" ht="15" hidden="false" customHeight="false" outlineLevel="0" collapsed="false">
      <c r="A14" s="9" t="s">
        <v>68</v>
      </c>
      <c r="B14" s="22" t="n">
        <f aca="false">COUNTIF('Cash Flow Statement'!B31:M31,"&lt;0")</f>
        <v>0</v>
      </c>
    </row>
    <row r="15" customFormat="false" ht="15" hidden="false" customHeight="false" outlineLevel="0" collapsed="false">
      <c r="A15" s="9" t="s">
        <v>69</v>
      </c>
      <c r="B15" s="14" t="n">
        <f aca="false">AVERAGE('Cash Flow Statement'!B29:M29)</f>
        <v>7158.33333333333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2026-09-21T22:32:23Z</dcterms:created>
  <dc:creator>openpyxl</dc:creator>
  <dc:description/>
  <dc:language>en-US</dc:language>
  <cp:lastModifiedBy/>
  <dcterms:modified xsi:type="dcterms:W3CDTF">2026-09-21T22:32:23Z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